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940" windowHeight="108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<sst xmlns="http://schemas.openxmlformats.org/spreadsheetml/2006/main" count="45" uniqueCount="37">
  <si>
    <t>Отчет № 9. 10.10.2018 10:45:27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</si>
  <si>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</si>
  <si>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Совета депутатов городского поселения поселок Старая Торопа Западнодвинского района Тверской области четвертого созыва</t>
  </si>
  <si>
    <t>территориальная избирательная комиссия Западнодвинского района</t>
  </si>
  <si>
    <t>По состоянию на 09.10.2018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</si>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</sst>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/>
  </sheetViews>
  <sheetFormatPr defaultRowHeight="15"/>
  <cols>
    <col min="1" max="1" width="5.7109375" customWidth="1"/>
    <col min="2" max="2" width="23.42578125" customWidth="1"/>
    <col min="3" max="3" width="19.140625" customWidth="1"/>
    <col min="4" max="4" width="9" customWidth="1"/>
    <col min="5" max="5" width="10.7109375" customWidth="1"/>
    <col min="6" max="6" width="9.85546875" customWidth="1"/>
    <col min="7" max="7" width="9.7109375" customWidth="1"/>
    <col min="8" max="8" width="9.140625" customWidth="1"/>
    <col min="9" max="9" width="9.42578125" customWidth="1"/>
    <col min="10" max="10" width="10.85546875" customWidth="1"/>
    <col min="11" max="11" width="9.42578125" customWidth="1"/>
    <col min="12" max="12" width="9.5703125" customWidth="1"/>
    <col min="13" max="13" width="10.140625" customWidth="1"/>
    <col min="14" max="15" width="9.7109375" customWidth="1"/>
    <col min="16" max="16" width="9.5703125" customWidth="1"/>
    <col min="17" max="17" width="10.28515625" customWidth="1"/>
    <col min="18" max="18" width="11.140625" customWidth="1"/>
  </cols>
  <sheetData>
    <row r="1" spans="1:18" ht="15" customHeight="1">
      <c r="R1" s="1" t="s">
        <v>0</v>
      </c>
    </row>
    <row r="2" spans="1:18" ht="121.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.7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>
      <c r="R5" s="2" t="s">
        <v>4</v>
      </c>
    </row>
    <row r="6" spans="1:18">
      <c r="R6" s="2" t="s">
        <v>5</v>
      </c>
    </row>
    <row r="7" spans="1:18" ht="172.5">
      <c r="A7" s="3" t="str">
        <f>"№ строки"</f>
        <v>№ строки</v>
      </c>
      <c r="B7" s="3" t="str">
        <f>"Строка финансового отчета"</f>
        <v>Строка финансового отчета</v>
      </c>
      <c r="C7" s="3" t="str">
        <f>"Шифр строки"</f>
        <v>Шифр строки</v>
      </c>
      <c r="D7" s="3" t="str">
        <f>"Итого по избирательным объединениям, кандидатам"</f>
        <v>Итого по избирательным объединениям, кандидатам</v>
      </c>
      <c r="E7" s="4" t="str">
        <f>"Алексеева Анна Михайловна"</f>
        <v>Алексеева Анна Михайловна</v>
      </c>
      <c r="F7" s="4" t="str">
        <f>"Гаврилов Сергей Сергеевич"</f>
        <v>Гаврилов Сергей Сергеевич</v>
      </c>
      <c r="G7" s="4" t="str">
        <f>"Кудряшова Елена Александровна"</f>
        <v>Кудряшова Елена Александровна</v>
      </c>
      <c r="H7" s="4" t="str">
        <f>"Петров Виктор Александрович"</f>
        <v>Петров Виктор Александрович</v>
      </c>
      <c r="I7" s="4" t="str">
        <f>"Соловьева Екатерина Валерьевна"</f>
        <v>Соловьева Екатерина Валерьевна</v>
      </c>
      <c r="J7" s="4" t="str">
        <f>"Избирательный округ (Пятимандатный №1 п.Старая Торопа (№ 1)), всего"</f>
        <v>Избирательный округ (Пятимандатный №1 п.Старая Торопа (№ 1)), всего</v>
      </c>
      <c r="K7" s="4" t="str">
        <f>"Воробьев Владимир Анатольевич"</f>
        <v>Воробьев Владимир Анатольевич</v>
      </c>
      <c r="L7" s="4" t="str">
        <f>"Горский Сергей Иванович"</f>
        <v>Горский Сергей Иванович</v>
      </c>
      <c r="M7" s="4" t="str">
        <f>"Лаговская Анжела Николаевна"</f>
        <v>Лаговская Анжела Николаевна</v>
      </c>
      <c r="N7" s="4" t="str">
        <f>"Романова Вера Владимировна"</f>
        <v>Романова Вера Владимировна</v>
      </c>
      <c r="O7" s="4" t="str">
        <f>"Соловьева Светлана Анатольевна"</f>
        <v>Соловьева Светлана Анатольевна</v>
      </c>
      <c r="P7" s="4" t="str">
        <f>"Шилов Александр Алексеевич"</f>
        <v>Шилов Александр Алексеевич</v>
      </c>
      <c r="Q7" s="4" t="str">
        <f>"Шульгин Игорь Иванович"</f>
        <v>Шульгин Игорь Иванович</v>
      </c>
      <c r="R7" s="4" t="str">
        <f>"Избирательный округ (Пятимандатный №2 п.Старая Торопа (№ 2)), всего"</f>
        <v>Избирательный округ (Пятимандатный №2 п.Старая Торопа (№ 2)), всего</v>
      </c>
    </row>
    <row r="8" spans="1:18">
      <c r="A8" s="5" t="s">
        <v>6</v>
      </c>
      <c r="B8" s="3" t="str">
        <f>"2"</f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</row>
    <row r="9" spans="1:18" ht="25.5">
      <c r="A9" s="6" t="s">
        <v>6</v>
      </c>
      <c r="B9" s="7" t="str">
        <f>"Поступило средств в избирательный фонд, всего"</f>
        <v>Поступило средств в избирательный фонд, всего</v>
      </c>
      <c r="C9" s="8">
        <v>10</v>
      </c>
      <c r="D9" s="9">
        <v>112200</v>
      </c>
      <c r="E9" s="9">
        <v>10200</v>
      </c>
      <c r="F9" s="9">
        <v>10200</v>
      </c>
      <c r="G9" s="9">
        <v>10200</v>
      </c>
      <c r="H9" s="9">
        <v>10200</v>
      </c>
      <c r="I9" s="9">
        <v>10200</v>
      </c>
      <c r="J9" s="9">
        <v>51000</v>
      </c>
      <c r="K9" s="9">
        <v>10200</v>
      </c>
      <c r="L9" s="9">
        <v>10200</v>
      </c>
      <c r="M9" s="9">
        <v>10200</v>
      </c>
      <c r="N9" s="9">
        <v>0</v>
      </c>
      <c r="O9" s="9">
        <v>10200</v>
      </c>
      <c r="P9" s="9">
        <v>10200</v>
      </c>
      <c r="Q9" s="9">
        <v>10200</v>
      </c>
      <c r="R9" s="9">
        <v>61200</v>
      </c>
    </row>
    <row r="10" spans="1:18">
      <c r="A10" s="6" t="s">
        <v>7</v>
      </c>
      <c r="B10" s="8" t="str">
        <f>"в том числе"</f>
        <v>в том числе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1">
      <c r="A11" s="6" t="s">
        <v>8</v>
      </c>
      <c r="B11" s="7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8">
        <v>20</v>
      </c>
      <c r="D11" s="9">
        <v>112200</v>
      </c>
      <c r="E11" s="9">
        <v>10200</v>
      </c>
      <c r="F11" s="9">
        <v>10200</v>
      </c>
      <c r="G11" s="9">
        <v>10200</v>
      </c>
      <c r="H11" s="9">
        <v>10200</v>
      </c>
      <c r="I11" s="9">
        <v>10200</v>
      </c>
      <c r="J11" s="9">
        <v>51000</v>
      </c>
      <c r="K11" s="9">
        <v>10200</v>
      </c>
      <c r="L11" s="9">
        <v>10200</v>
      </c>
      <c r="M11" s="9">
        <v>10200</v>
      </c>
      <c r="N11" s="9">
        <v>0</v>
      </c>
      <c r="O11" s="9">
        <v>10200</v>
      </c>
      <c r="P11" s="9">
        <v>10200</v>
      </c>
      <c r="Q11" s="9">
        <v>10200</v>
      </c>
      <c r="R11" s="9">
        <v>61200</v>
      </c>
    </row>
    <row r="12" spans="1:18">
      <c r="A12" s="6" t="s">
        <v>7</v>
      </c>
      <c r="B12" s="8" t="str">
        <f>"из них"</f>
        <v>из них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38.25">
      <c r="A13" s="6" t="s">
        <v>9</v>
      </c>
      <c r="B13" s="7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8">
        <v>30</v>
      </c>
      <c r="D13" s="9">
        <v>112200</v>
      </c>
      <c r="E13" s="9">
        <v>10200</v>
      </c>
      <c r="F13" s="9">
        <v>10200</v>
      </c>
      <c r="G13" s="9">
        <v>10200</v>
      </c>
      <c r="H13" s="9">
        <v>10200</v>
      </c>
      <c r="I13" s="9">
        <v>10200</v>
      </c>
      <c r="J13" s="9">
        <v>51000</v>
      </c>
      <c r="K13" s="9">
        <v>10200</v>
      </c>
      <c r="L13" s="9">
        <v>10200</v>
      </c>
      <c r="M13" s="9">
        <v>10200</v>
      </c>
      <c r="N13" s="9">
        <v>0</v>
      </c>
      <c r="O13" s="9">
        <v>10200</v>
      </c>
      <c r="P13" s="9">
        <v>10200</v>
      </c>
      <c r="Q13" s="9">
        <v>10200</v>
      </c>
      <c r="R13" s="9">
        <v>61200</v>
      </c>
    </row>
    <row r="14" spans="1:18" ht="51">
      <c r="A14" s="6" t="s">
        <v>10</v>
      </c>
      <c r="B14" s="7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8">
        <v>40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8" ht="38.25">
      <c r="A15" s="6" t="s">
        <v>11</v>
      </c>
      <c r="B15" s="7" t="str">
        <f>"Добровольные пожертвования гражданина"</f>
        <v>Добровольные пожертвования гражданина</v>
      </c>
      <c r="C15" s="8">
        <v>50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ht="38.25">
      <c r="A16" s="6" t="s">
        <v>12</v>
      </c>
      <c r="B16" s="7" t="str">
        <f>"Добровольные пожертвования юридического лица"</f>
        <v>Добровольные пожертвования юридического лица</v>
      </c>
      <c r="C16" s="8">
        <v>60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ht="102">
      <c r="A17" s="6" t="s">
        <v>13</v>
      </c>
      <c r="B17" s="7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8">
        <v>70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>
      <c r="A18" s="6" t="s">
        <v>7</v>
      </c>
      <c r="B18" s="8" t="str">
        <f>"из них"</f>
        <v>из них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38.25">
      <c r="A19" s="6" t="s">
        <v>14</v>
      </c>
      <c r="B19" s="7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8">
        <v>80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</row>
    <row r="20" spans="1:18" ht="51">
      <c r="A20" s="6" t="s">
        <v>15</v>
      </c>
      <c r="B20" s="7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8">
        <v>90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</row>
    <row r="21" spans="1:18">
      <c r="A21" s="6" t="s">
        <v>16</v>
      </c>
      <c r="B21" s="7" t="str">
        <f>"Средства гражданина"</f>
        <v>Средства гражданина</v>
      </c>
      <c r="C21" s="8">
        <v>100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25.5">
      <c r="A22" s="6" t="s">
        <v>17</v>
      </c>
      <c r="B22" s="7" t="str">
        <f>"Средства юридического лица"</f>
        <v>Средства юридического лица</v>
      </c>
      <c r="C22" s="8">
        <v>110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ht="38.25">
      <c r="A23" s="6" t="s">
        <v>18</v>
      </c>
      <c r="B23" s="7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8">
        <v>120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>
      <c r="A24" s="6" t="s">
        <v>7</v>
      </c>
      <c r="B24" s="8" t="str">
        <f>"из них"</f>
        <v>из них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5.5">
      <c r="A25" s="6" t="s">
        <v>19</v>
      </c>
      <c r="B25" s="7" t="str">
        <f>"Перечислено в доход бюджета"</f>
        <v>Перечислено в доход бюджета</v>
      </c>
      <c r="C25" s="8">
        <v>130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spans="1:18" ht="63.75">
      <c r="A26" s="6" t="s">
        <v>20</v>
      </c>
      <c r="B26" s="7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8">
        <v>140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spans="1:18">
      <c r="A27" s="6" t="s">
        <v>7</v>
      </c>
      <c r="B27" s="8" t="str">
        <f>"из них"</f>
        <v>из них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76.5">
      <c r="A28" s="6" t="s">
        <v>21</v>
      </c>
      <c r="B28" s="7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8">
        <v>150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89.25">
      <c r="A29" s="6" t="s">
        <v>22</v>
      </c>
      <c r="B29" s="7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8">
        <v>160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38.25">
      <c r="A30" s="6" t="s">
        <v>23</v>
      </c>
      <c r="B30" s="7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8">
        <v>170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</row>
    <row r="31" spans="1:18" ht="38.25">
      <c r="A31" s="6" t="s">
        <v>24</v>
      </c>
      <c r="B31" s="7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8">
        <v>180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</row>
    <row r="32" spans="1:18" ht="25.5">
      <c r="A32" s="6" t="s">
        <v>25</v>
      </c>
      <c r="B32" s="7" t="str">
        <f>"Израсходовано средств, всего"</f>
        <v>Израсходовано средств, всего</v>
      </c>
      <c r="C32" s="8">
        <v>190</v>
      </c>
      <c r="D32" s="9">
        <v>112200</v>
      </c>
      <c r="E32" s="9">
        <v>10200</v>
      </c>
      <c r="F32" s="9">
        <v>10200</v>
      </c>
      <c r="G32" s="9">
        <v>10200</v>
      </c>
      <c r="H32" s="9">
        <v>10200</v>
      </c>
      <c r="I32" s="9">
        <v>10200</v>
      </c>
      <c r="J32" s="9">
        <v>51000</v>
      </c>
      <c r="K32" s="9">
        <v>10200</v>
      </c>
      <c r="L32" s="9">
        <v>10200</v>
      </c>
      <c r="M32" s="9">
        <v>10200</v>
      </c>
      <c r="N32" s="9">
        <v>0</v>
      </c>
      <c r="O32" s="9">
        <v>10200</v>
      </c>
      <c r="P32" s="9">
        <v>10200</v>
      </c>
      <c r="Q32" s="9">
        <v>10200</v>
      </c>
      <c r="R32" s="9">
        <v>61200</v>
      </c>
    </row>
    <row r="33" spans="1:18">
      <c r="A33" s="6" t="s">
        <v>7</v>
      </c>
      <c r="B33" s="8" t="str">
        <f>"из них"</f>
        <v>из них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5.5">
      <c r="A34" s="6" t="s">
        <v>26</v>
      </c>
      <c r="B34" s="7" t="str">
        <f>"На организацию сбора подписей избирателей"</f>
        <v>На организацию сбора подписей избирателей</v>
      </c>
      <c r="C34" s="8">
        <v>200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>
      <c r="A35" s="6" t="s">
        <v>7</v>
      </c>
      <c r="B35" s="8" t="str">
        <f>"из них"</f>
        <v>из них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38.25">
      <c r="A36" s="6" t="s">
        <v>27</v>
      </c>
      <c r="B36" s="7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6" s="8">
        <v>210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spans="1:18" ht="51">
      <c r="A37" s="6" t="s">
        <v>28</v>
      </c>
      <c r="B37" s="7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8">
        <v>220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51">
      <c r="A38" s="6" t="s">
        <v>29</v>
      </c>
      <c r="B38" s="7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8">
        <v>230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</row>
    <row r="39" spans="1:18" ht="51">
      <c r="A39" s="6" t="s">
        <v>30</v>
      </c>
      <c r="B39" s="7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8">
        <v>240</v>
      </c>
      <c r="D39" s="9">
        <v>112200</v>
      </c>
      <c r="E39" s="9">
        <v>10200</v>
      </c>
      <c r="F39" s="9">
        <v>10200</v>
      </c>
      <c r="G39" s="9">
        <v>10200</v>
      </c>
      <c r="H39" s="9">
        <v>10200</v>
      </c>
      <c r="I39" s="9">
        <v>10200</v>
      </c>
      <c r="J39" s="9">
        <v>51000</v>
      </c>
      <c r="K39" s="9">
        <v>10200</v>
      </c>
      <c r="L39" s="9">
        <v>10200</v>
      </c>
      <c r="M39" s="9">
        <v>10200</v>
      </c>
      <c r="N39" s="9">
        <v>0</v>
      </c>
      <c r="O39" s="9">
        <v>10200</v>
      </c>
      <c r="P39" s="9">
        <v>10200</v>
      </c>
      <c r="Q39" s="9">
        <v>10200</v>
      </c>
      <c r="R39" s="9">
        <v>61200</v>
      </c>
    </row>
    <row r="40" spans="1:18" ht="25.5">
      <c r="A40" s="6" t="s">
        <v>31</v>
      </c>
      <c r="B40" s="7" t="str">
        <f>"На проведение публичных массовых мероприятий"</f>
        <v>На проведение публичных массовых мероприятий</v>
      </c>
      <c r="C40" s="8">
        <v>250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1" spans="1:18" ht="51">
      <c r="A41" s="6" t="s">
        <v>32</v>
      </c>
      <c r="B41" s="7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8">
        <v>260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spans="1:18" ht="63.75">
      <c r="A42" s="6" t="s">
        <v>33</v>
      </c>
      <c r="B42" s="7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8">
        <v>270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</row>
    <row r="43" spans="1:18" ht="51">
      <c r="A43" s="6" t="s">
        <v>34</v>
      </c>
      <c r="B43" s="7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8">
        <v>280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</row>
    <row r="44" spans="1:18" ht="76.5">
      <c r="A44" s="6" t="s">
        <v>35</v>
      </c>
      <c r="B44" s="7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8">
        <v>300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</row>
    <row r="45" spans="1:18">
      <c r="A45" s="6" t="s">
        <v>7</v>
      </c>
      <c r="B45" s="8" t="str">
        <f>"из них"</f>
        <v>из них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89.25">
      <c r="A46" s="6" t="s">
        <v>36</v>
      </c>
      <c r="B46" s="7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8">
        <v>290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</row>
  </sheetData>
  <mergeCells count="3">
    <mergeCell ref="A2:R2"/>
    <mergeCell ref="A3:R3"/>
    <mergeCell ref="A4:R4"/>
  </mergeCells>
  <pageMargins left="0.35433070866141736" right="0.15748031496062992" top="0.15748031496062992" bottom="0.15748031496062992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2018-10-10T07:51:54Z</cp:lastPrinted>
  <dcterms:created xsi:type="dcterms:W3CDTF">2018-10-10T07:45:39Z</dcterms:created>
  <dcterms:modified xsi:type="dcterms:W3CDTF">2018-10-10T07:51:57Z</dcterms:modified>
</cp:coreProperties>
</file>